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nuvuniversity-my.sharepoint.com/personal/ketanb_nuv_ac_in/Documents/Navrachana University Assistant Registrar work/NUV/Convocation/Convocation-2024/Received from Bhavesh Shah/"/>
    </mc:Choice>
  </mc:AlternateContent>
  <xr:revisionPtr revIDLastSave="3" documentId="13_ncr:1_{BF0DC245-58B6-413F-A00A-FF7CA0F9A166}" xr6:coauthVersionLast="47" xr6:coauthVersionMax="47" xr10:uidLastSave="{0AD58631-FD70-4531-A195-15F17FEBD6D2}"/>
  <bookViews>
    <workbookView xWindow="-108" yWindow="-108" windowWidth="23256" windowHeight="12456" xr2:uid="{00000000-000D-0000-FFFF-FFFF00000000}"/>
  </bookViews>
  <sheets>
    <sheet name="Gold -2024" sheetId="3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30" l="1"/>
  <c r="G29" i="30"/>
  <c r="I28" i="30" l="1"/>
  <c r="J28" i="30"/>
  <c r="J18" i="30" l="1"/>
  <c r="J22" i="30"/>
  <c r="I22" i="30"/>
  <c r="J20" i="30"/>
  <c r="I20" i="30"/>
  <c r="I18" i="30"/>
  <c r="I13" i="30"/>
  <c r="I12" i="30"/>
  <c r="J11" i="30"/>
  <c r="I11" i="30"/>
  <c r="I9" i="30"/>
  <c r="I8" i="30"/>
  <c r="I6" i="30"/>
  <c r="I4" i="30"/>
  <c r="I3" i="30"/>
</calcChain>
</file>

<file path=xl/sharedStrings.xml><?xml version="1.0" encoding="utf-8"?>
<sst xmlns="http://schemas.openxmlformats.org/spreadsheetml/2006/main" count="140" uniqueCount="91">
  <si>
    <t>BBA</t>
  </si>
  <si>
    <t>BCA</t>
  </si>
  <si>
    <t>B.Ed.</t>
  </si>
  <si>
    <t>B.Arch.</t>
  </si>
  <si>
    <t>B.Design</t>
  </si>
  <si>
    <t>B.Tech- Civil</t>
  </si>
  <si>
    <t>B.Tech- M.E.</t>
  </si>
  <si>
    <t>BBA-LLB</t>
  </si>
  <si>
    <t>MBA</t>
  </si>
  <si>
    <t>B.Sc.</t>
  </si>
  <si>
    <t>B.Tech-CSE</t>
  </si>
  <si>
    <t>BA (J&amp;MC)</t>
  </si>
  <si>
    <t>M.Sc. (Chem)</t>
  </si>
  <si>
    <t>M.Sc. (LS)</t>
  </si>
  <si>
    <t>LLM</t>
  </si>
  <si>
    <t>Sr. No.</t>
  </si>
  <si>
    <t>Remarks</t>
  </si>
  <si>
    <t>Roshni George</t>
  </si>
  <si>
    <t>Soni Binal Jayeshbhai</t>
  </si>
  <si>
    <t>Dhanshree Kadam</t>
  </si>
  <si>
    <t>Sweta Sunilbhai Rajput</t>
  </si>
  <si>
    <t>Nandini Upendrabhai Patel</t>
  </si>
  <si>
    <t>Pratyush Pradeep Rao</t>
  </si>
  <si>
    <t>Naznin  Joya</t>
  </si>
  <si>
    <t>Rhydham Kamleshkumar Suthar</t>
  </si>
  <si>
    <t>Dhun Rathod</t>
  </si>
  <si>
    <t>Humayd Mahammedarif Shaikh</t>
  </si>
  <si>
    <t>Rajvi Jitubhai Jogani</t>
  </si>
  <si>
    <t>Varnan Patel</t>
  </si>
  <si>
    <t>Nihaal Aloksingh Jamdar</t>
  </si>
  <si>
    <t>Tanvi Nirwan</t>
  </si>
  <si>
    <t>Mahir Yogeshbhai Barot</t>
  </si>
  <si>
    <t>Shubham Samir Shah</t>
  </si>
  <si>
    <t>Rucha Dhaval Soni</t>
  </si>
  <si>
    <t>Omprakash Ratnandan Gupta</t>
  </si>
  <si>
    <t>Mansi Hiren Thakkar</t>
  </si>
  <si>
    <t>Khushi Amit Sanghvi</t>
  </si>
  <si>
    <t>Krishna J Yadav</t>
  </si>
  <si>
    <t>School</t>
  </si>
  <si>
    <t>CGPA</t>
  </si>
  <si>
    <t>SLSE</t>
  </si>
  <si>
    <t>SBL</t>
  </si>
  <si>
    <t>SOS</t>
  </si>
  <si>
    <t>SET</t>
  </si>
  <si>
    <t>SEDA</t>
  </si>
  <si>
    <t>M.Sc. Microbiology</t>
  </si>
  <si>
    <t>PHD</t>
  </si>
  <si>
    <t>B.Tech. IT</t>
  </si>
  <si>
    <t>NA</t>
  </si>
  <si>
    <t>M.Tech. (CSE)</t>
  </si>
  <si>
    <t>Gold Medals - 2024</t>
  </si>
  <si>
    <t>Program</t>
  </si>
  <si>
    <t>Medals Name</t>
  </si>
  <si>
    <t>Student ID</t>
  </si>
  <si>
    <t xml:space="preserve">Student Name </t>
  </si>
  <si>
    <t>Student Enrolled + Ex. Student</t>
  </si>
  <si>
    <t>Student Pass</t>
  </si>
  <si>
    <t>Jyoti Limited Gold Medal for Scholastic Performance</t>
  </si>
  <si>
    <t>Shri Vajubhai Patel Gold Medal for Scholastic Performance</t>
  </si>
  <si>
    <t>Dr. Nanubhai Amin Gold Medal for Scholastic Performance</t>
  </si>
  <si>
    <t>Rajmitra Bhailalbhai Amin Gold Medal for Scholastic Performance</t>
  </si>
  <si>
    <t>Bhavisha Desai Gold Medal for Scholastic Performance</t>
  </si>
  <si>
    <t>Navrachana University Gold Medal for Scholastic Performance</t>
  </si>
  <si>
    <t>B.Sc. DS</t>
  </si>
  <si>
    <t>Smt. Savitaben Amin Gold Medal for Scholastic Performance</t>
  </si>
  <si>
    <t>Prof. Veena Mistry Gold Medal for  Scholastic Performance</t>
  </si>
  <si>
    <t>Priti Jadeja Gold Medal for Scholastic Performance</t>
  </si>
  <si>
    <t>Sona Tiles Gold Medal for Scholastic Performance</t>
  </si>
  <si>
    <t>Prof. V.V. Modi and NES Gold Medal for Scholastic Performance</t>
  </si>
  <si>
    <t>B.Sc., M.Sc. (Bio. Medical Science) [BMS]</t>
  </si>
  <si>
    <t>Prof. A.V. Ramchandran Gold Medal for  Scholastic Performance</t>
  </si>
  <si>
    <t>Transpek Silox Gold Medal for  All-rounded Student of the Year</t>
  </si>
  <si>
    <t>B.Tech. EEE</t>
  </si>
  <si>
    <t>Not Applicable for Gold Medals Batch size is Less then 10 Students</t>
  </si>
  <si>
    <t>Less then 10 in Regular 1 is Ex-Student.</t>
  </si>
  <si>
    <t>Less then 10</t>
  </si>
  <si>
    <t>Only Ex student</t>
  </si>
  <si>
    <t>B.Design (LANDSCAPE)</t>
  </si>
  <si>
    <t>NUV</t>
  </si>
  <si>
    <t>TOTAL</t>
  </si>
  <si>
    <t>llb</t>
  </si>
  <si>
    <t>it</t>
  </si>
  <si>
    <t>ds</t>
  </si>
  <si>
    <t>se</t>
  </si>
  <si>
    <t>msw</t>
  </si>
  <si>
    <t>emba</t>
  </si>
  <si>
    <t>NOT REGISTERED</t>
  </si>
  <si>
    <t>M/F</t>
  </si>
  <si>
    <t>M</t>
  </si>
  <si>
    <t>F</t>
  </si>
  <si>
    <t>B.Sc. Honors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</si>
</sst>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99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3" borderId="1" xfId="0" applyFill="1" applyBorder="1"/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 wrapText="1"/>
    </xf>
    <xf numFmtId="0" fontId="0" fillId="2" borderId="4" xfId="0" applyFill="1" applyBorder="1"/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/>
    <xf numFmtId="0" fontId="0" fillId="2" borderId="5" xfId="0" applyFill="1" applyBorder="1"/>
    <xf numFmtId="0" fontId="6" fillId="0" borderId="5" xfId="0" applyFont="1" applyBorder="1"/>
    <xf numFmtId="0" fontId="5" fillId="0" borderId="5" xfId="0" applyFont="1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2" borderId="3" xfId="0" applyFill="1" applyBorder="1"/>
    <xf numFmtId="0" fontId="0" fillId="2" borderId="2" xfId="0" applyFill="1" applyBorder="1"/>
    <xf numFmtId="0" fontId="2" fillId="2" borderId="5" xfId="0" applyFont="1" applyFill="1" applyBorder="1"/>
    <xf numFmtId="0" fontId="2" fillId="2" borderId="3" xfId="0" applyFont="1" applyFill="1" applyBorder="1"/>
    <xf numFmtId="0" fontId="0" fillId="2" borderId="0" xfId="0" applyFill="1"/>
    <xf numFmtId="0" fontId="4" fillId="0" borderId="1" xfId="0" applyFont="1" applyBorder="1" applyAlignment="1">
      <alignment vertical="center" wrapText="1"/>
    </xf>
    <xf numFmtId="0" fontId="5" fillId="0" borderId="1" xfId="0" applyFont="1" applyBorder="1"/>
    <xf numFmtId="0" fontId="1" fillId="4" borderId="1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3" borderId="3" xfId="0" applyFont="1" applyFill="1" applyBorder="1"/>
    <xf numFmtId="0" fontId="2" fillId="3" borderId="5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2" xfId="0" applyFill="1" applyBorder="1"/>
    <xf numFmtId="0" fontId="5" fillId="3" borderId="1" xfId="0" applyFont="1" applyFill="1" applyBorder="1"/>
    <xf numFmtId="0" fontId="5" fillId="3" borderId="5" xfId="0" applyFont="1" applyFill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havesh Shah" id="{FD836F84-B9EE-4B4C-BB03-DD6F69A161AF}" userId="S::bhaveshs@nuv.ac.in::ec80ff9b-f190-49b4-ad7a-c2dc8a81b5b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3F017-9FB5-4394-8CA8-CD227977BC75}">
  <dimension ref="A1:N38"/>
  <sheetViews>
    <sheetView tabSelected="1" workbookViewId="0">
      <selection activeCell="D8" sqref="D8"/>
    </sheetView>
  </sheetViews>
  <sheetFormatPr defaultRowHeight="14.4" x14ac:dyDescent="0.3"/>
  <cols>
    <col min="3" max="3" width="16.88671875" customWidth="1"/>
    <col min="4" max="4" width="44.33203125" customWidth="1"/>
    <col min="5" max="5" width="9.109375" customWidth="1"/>
    <col min="6" max="6" width="29.6640625" bestFit="1" customWidth="1"/>
    <col min="7" max="7" width="4.6640625" bestFit="1" customWidth="1"/>
    <col min="8" max="8" width="9.109375" customWidth="1"/>
    <col min="9" max="9" width="12" customWidth="1"/>
    <col min="11" max="11" width="18" customWidth="1"/>
    <col min="12" max="14" width="17" customWidth="1"/>
  </cols>
  <sheetData>
    <row r="1" spans="1:14" ht="18" x14ac:dyDescent="0.35">
      <c r="A1" s="67" t="s">
        <v>50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14" ht="43.8" thickBot="1" x14ac:dyDescent="0.35">
      <c r="A2" s="9" t="s">
        <v>15</v>
      </c>
      <c r="B2" s="10" t="s">
        <v>38</v>
      </c>
      <c r="C2" s="10" t="s">
        <v>51</v>
      </c>
      <c r="D2" s="11" t="s">
        <v>52</v>
      </c>
      <c r="E2" s="9" t="s">
        <v>53</v>
      </c>
      <c r="F2" s="11" t="s">
        <v>54</v>
      </c>
      <c r="G2" s="11" t="s">
        <v>87</v>
      </c>
      <c r="H2" s="11" t="s">
        <v>39</v>
      </c>
      <c r="I2" s="11" t="s">
        <v>55</v>
      </c>
      <c r="J2" s="11" t="s">
        <v>56</v>
      </c>
      <c r="K2" s="29" t="s">
        <v>16</v>
      </c>
      <c r="L2" s="1"/>
      <c r="M2" s="1"/>
      <c r="N2" s="1"/>
    </row>
    <row r="3" spans="1:14" ht="15.6" x14ac:dyDescent="0.3">
      <c r="A3" s="30">
        <v>1</v>
      </c>
      <c r="B3" s="31" t="s">
        <v>41</v>
      </c>
      <c r="C3" s="32" t="s">
        <v>0</v>
      </c>
      <c r="D3" s="33" t="s">
        <v>57</v>
      </c>
      <c r="E3" s="34">
        <v>21131079</v>
      </c>
      <c r="F3" s="34" t="s">
        <v>32</v>
      </c>
      <c r="G3" s="34" t="s">
        <v>88</v>
      </c>
      <c r="H3" s="31">
        <v>8.77</v>
      </c>
      <c r="I3" s="12">
        <f>156+18</f>
        <v>174</v>
      </c>
      <c r="J3" s="59">
        <v>153</v>
      </c>
      <c r="K3" s="1"/>
      <c r="L3" s="1"/>
      <c r="M3" s="1"/>
      <c r="N3" s="1"/>
    </row>
    <row r="4" spans="1:14" ht="28.8" x14ac:dyDescent="0.3">
      <c r="A4" s="35">
        <v>2</v>
      </c>
      <c r="B4" s="36" t="s">
        <v>41</v>
      </c>
      <c r="C4" s="37" t="s">
        <v>8</v>
      </c>
      <c r="D4" s="38" t="s">
        <v>58</v>
      </c>
      <c r="E4" s="4">
        <v>22000444</v>
      </c>
      <c r="F4" s="4" t="s">
        <v>18</v>
      </c>
      <c r="G4" s="4" t="s">
        <v>89</v>
      </c>
      <c r="H4" s="36">
        <v>8.39</v>
      </c>
      <c r="I4" s="15">
        <f>67+7</f>
        <v>74</v>
      </c>
      <c r="J4" s="8">
        <v>70</v>
      </c>
      <c r="K4" s="1"/>
      <c r="L4" s="1"/>
      <c r="M4" s="1"/>
      <c r="N4" s="1"/>
    </row>
    <row r="5" spans="1:14" ht="29.4" thickBot="1" x14ac:dyDescent="0.35">
      <c r="A5" s="39">
        <v>3</v>
      </c>
      <c r="B5" s="40" t="s">
        <v>41</v>
      </c>
      <c r="C5" s="40" t="s">
        <v>0</v>
      </c>
      <c r="D5" s="41" t="s">
        <v>71</v>
      </c>
      <c r="E5" s="42">
        <v>21131204</v>
      </c>
      <c r="F5" s="42" t="s">
        <v>33</v>
      </c>
      <c r="G5" s="42" t="s">
        <v>89</v>
      </c>
      <c r="H5" s="42">
        <v>8.11</v>
      </c>
      <c r="I5" s="17"/>
      <c r="J5" s="18"/>
      <c r="K5" s="28"/>
      <c r="L5" s="1"/>
      <c r="M5" s="1"/>
      <c r="N5" s="1"/>
    </row>
    <row r="6" spans="1:14" ht="28.8" x14ac:dyDescent="0.3">
      <c r="A6" s="43">
        <v>4</v>
      </c>
      <c r="B6" s="44" t="s">
        <v>43</v>
      </c>
      <c r="C6" s="45" t="s">
        <v>1</v>
      </c>
      <c r="D6" s="46" t="s">
        <v>59</v>
      </c>
      <c r="E6" s="47">
        <v>21102020</v>
      </c>
      <c r="F6" s="47" t="s">
        <v>26</v>
      </c>
      <c r="G6" s="47" t="s">
        <v>88</v>
      </c>
      <c r="H6" s="44">
        <v>8.85</v>
      </c>
      <c r="I6" s="22">
        <f>67+1</f>
        <v>68</v>
      </c>
      <c r="J6" s="58">
        <v>62</v>
      </c>
      <c r="K6" s="1"/>
      <c r="L6" s="1"/>
      <c r="M6" s="1"/>
      <c r="N6" s="1"/>
    </row>
    <row r="7" spans="1:14" ht="28.8" x14ac:dyDescent="0.3">
      <c r="A7" s="35">
        <v>5</v>
      </c>
      <c r="B7" s="36" t="s">
        <v>43</v>
      </c>
      <c r="C7" s="37" t="s">
        <v>5</v>
      </c>
      <c r="D7" s="38" t="s">
        <v>60</v>
      </c>
      <c r="E7" s="4">
        <v>20121013</v>
      </c>
      <c r="F7" s="4" t="s">
        <v>28</v>
      </c>
      <c r="G7" s="4" t="s">
        <v>88</v>
      </c>
      <c r="H7" s="36">
        <v>8.3699999999999992</v>
      </c>
      <c r="I7" s="15">
        <v>17</v>
      </c>
      <c r="J7" s="8">
        <v>13</v>
      </c>
      <c r="K7" s="1"/>
      <c r="L7" s="1"/>
      <c r="M7" s="1"/>
      <c r="N7" s="1"/>
    </row>
    <row r="8" spans="1:14" ht="28.8" x14ac:dyDescent="0.3">
      <c r="A8" s="35">
        <v>6</v>
      </c>
      <c r="B8" s="36" t="s">
        <v>43</v>
      </c>
      <c r="C8" s="37" t="s">
        <v>6</v>
      </c>
      <c r="D8" s="38" t="s">
        <v>61</v>
      </c>
      <c r="E8" s="4">
        <v>20123005</v>
      </c>
      <c r="F8" s="4" t="s">
        <v>29</v>
      </c>
      <c r="G8" s="4" t="s">
        <v>88</v>
      </c>
      <c r="H8" s="36">
        <v>8.9499999999999993</v>
      </c>
      <c r="I8" s="15">
        <f>15+2</f>
        <v>17</v>
      </c>
      <c r="J8" s="8">
        <v>14</v>
      </c>
      <c r="K8" s="1"/>
      <c r="L8" s="1"/>
      <c r="M8" s="1"/>
      <c r="N8" s="1"/>
    </row>
    <row r="9" spans="1:14" ht="28.8" x14ac:dyDescent="0.3">
      <c r="A9" s="35">
        <v>7</v>
      </c>
      <c r="B9" s="36" t="s">
        <v>43</v>
      </c>
      <c r="C9" s="37" t="s">
        <v>10</v>
      </c>
      <c r="D9" s="38" t="s">
        <v>62</v>
      </c>
      <c r="E9" s="4">
        <v>20124100</v>
      </c>
      <c r="F9" s="4" t="s">
        <v>31</v>
      </c>
      <c r="G9" s="4" t="s">
        <v>88</v>
      </c>
      <c r="H9" s="36">
        <v>9.43</v>
      </c>
      <c r="I9" s="15">
        <f>94+2</f>
        <v>96</v>
      </c>
      <c r="J9" s="8">
        <v>95</v>
      </c>
      <c r="K9" s="1"/>
      <c r="L9" s="1"/>
      <c r="M9" s="1"/>
      <c r="N9" s="1"/>
    </row>
    <row r="10" spans="1:14" ht="29.4" thickBot="1" x14ac:dyDescent="0.35">
      <c r="A10" s="39">
        <v>8</v>
      </c>
      <c r="B10" s="40" t="s">
        <v>43</v>
      </c>
      <c r="C10" s="42" t="s">
        <v>63</v>
      </c>
      <c r="D10" s="41" t="s">
        <v>62</v>
      </c>
      <c r="E10" s="42">
        <v>21167011</v>
      </c>
      <c r="F10" s="42" t="s">
        <v>22</v>
      </c>
      <c r="G10" s="42" t="s">
        <v>88</v>
      </c>
      <c r="H10" s="42">
        <v>9.4</v>
      </c>
      <c r="I10" s="16">
        <v>22</v>
      </c>
      <c r="J10" s="60">
        <v>21</v>
      </c>
      <c r="K10" s="1"/>
      <c r="L10" s="1"/>
      <c r="M10" s="1"/>
      <c r="N10" s="1"/>
    </row>
    <row r="11" spans="1:14" ht="28.8" x14ac:dyDescent="0.3">
      <c r="A11" s="43">
        <v>9</v>
      </c>
      <c r="B11" s="44" t="s">
        <v>40</v>
      </c>
      <c r="C11" s="45" t="s">
        <v>2</v>
      </c>
      <c r="D11" s="46" t="s">
        <v>64</v>
      </c>
      <c r="E11" s="47">
        <v>22000021</v>
      </c>
      <c r="F11" s="47" t="s">
        <v>17</v>
      </c>
      <c r="G11" s="47" t="s">
        <v>89</v>
      </c>
      <c r="H11" s="44">
        <v>9.2200000000000006</v>
      </c>
      <c r="I11" s="22">
        <f>42+1</f>
        <v>43</v>
      </c>
      <c r="J11" s="58">
        <f>39+1</f>
        <v>40</v>
      </c>
      <c r="K11" s="1" t="s">
        <v>86</v>
      </c>
      <c r="L11" s="1"/>
      <c r="M11" s="1"/>
      <c r="N11" s="1"/>
    </row>
    <row r="12" spans="1:14" ht="29.4" thickBot="1" x14ac:dyDescent="0.35">
      <c r="A12" s="48">
        <v>10</v>
      </c>
      <c r="B12" s="49" t="s">
        <v>40</v>
      </c>
      <c r="C12" s="50" t="s">
        <v>11</v>
      </c>
      <c r="D12" s="51" t="s">
        <v>62</v>
      </c>
      <c r="E12" s="52">
        <v>21165005</v>
      </c>
      <c r="F12" s="52" t="s">
        <v>25</v>
      </c>
      <c r="G12" s="52" t="s">
        <v>89</v>
      </c>
      <c r="H12" s="49">
        <v>9.49</v>
      </c>
      <c r="I12" s="23">
        <f>27+9</f>
        <v>36</v>
      </c>
      <c r="J12" s="61">
        <v>30</v>
      </c>
      <c r="K12" s="1"/>
      <c r="L12" s="1"/>
      <c r="M12" s="1"/>
      <c r="N12" s="1"/>
    </row>
    <row r="13" spans="1:14" ht="28.8" x14ac:dyDescent="0.3">
      <c r="A13" s="30">
        <v>11</v>
      </c>
      <c r="B13" s="31" t="s">
        <v>42</v>
      </c>
      <c r="C13" s="32" t="s">
        <v>9</v>
      </c>
      <c r="D13" s="33" t="s">
        <v>65</v>
      </c>
      <c r="E13" s="34">
        <v>21163018</v>
      </c>
      <c r="F13" s="34" t="s">
        <v>27</v>
      </c>
      <c r="G13" s="34" t="s">
        <v>89</v>
      </c>
      <c r="H13" s="31">
        <v>9.01</v>
      </c>
      <c r="I13" s="12">
        <f>39+5+5</f>
        <v>49</v>
      </c>
      <c r="J13" s="59">
        <v>42</v>
      </c>
      <c r="K13" s="1"/>
      <c r="L13" s="1"/>
      <c r="M13" s="1"/>
      <c r="N13" s="1"/>
    </row>
    <row r="14" spans="1:14" ht="28.8" x14ac:dyDescent="0.3">
      <c r="A14" s="35">
        <v>12</v>
      </c>
      <c r="B14" s="36" t="s">
        <v>42</v>
      </c>
      <c r="C14" s="37" t="s">
        <v>12</v>
      </c>
      <c r="D14" s="38" t="s">
        <v>62</v>
      </c>
      <c r="E14" s="4">
        <v>22000471</v>
      </c>
      <c r="F14" s="4" t="s">
        <v>19</v>
      </c>
      <c r="G14" s="4" t="s">
        <v>89</v>
      </c>
      <c r="H14" s="36">
        <v>8.9</v>
      </c>
      <c r="I14" s="15">
        <v>29</v>
      </c>
      <c r="J14" s="8">
        <v>29</v>
      </c>
      <c r="K14" s="1"/>
      <c r="L14" s="1"/>
      <c r="M14" s="1"/>
      <c r="N14" s="1"/>
    </row>
    <row r="15" spans="1:14" ht="28.8" x14ac:dyDescent="0.3">
      <c r="A15" s="35">
        <v>13</v>
      </c>
      <c r="B15" s="36" t="s">
        <v>42</v>
      </c>
      <c r="C15" s="53" t="s">
        <v>45</v>
      </c>
      <c r="D15" s="38" t="s">
        <v>68</v>
      </c>
      <c r="E15" s="4">
        <v>22000505</v>
      </c>
      <c r="F15" s="4" t="s">
        <v>21</v>
      </c>
      <c r="G15" s="4" t="s">
        <v>89</v>
      </c>
      <c r="H15" s="36">
        <v>8.1999999999999993</v>
      </c>
      <c r="I15" s="15">
        <v>12</v>
      </c>
      <c r="J15" s="62">
        <v>11</v>
      </c>
      <c r="K15" s="28"/>
      <c r="L15" s="1"/>
      <c r="M15" s="1"/>
      <c r="N15" s="1"/>
    </row>
    <row r="16" spans="1:14" ht="46.8" x14ac:dyDescent="0.3">
      <c r="A16" s="35">
        <v>14</v>
      </c>
      <c r="B16" s="36" t="s">
        <v>42</v>
      </c>
      <c r="C16" s="54" t="s">
        <v>69</v>
      </c>
      <c r="D16" s="38" t="s">
        <v>70</v>
      </c>
      <c r="E16" s="4">
        <v>19166012</v>
      </c>
      <c r="F16" s="4" t="s">
        <v>35</v>
      </c>
      <c r="G16" s="4" t="s">
        <v>89</v>
      </c>
      <c r="H16" s="4">
        <v>8.7799999999999994</v>
      </c>
      <c r="I16" s="15">
        <v>15</v>
      </c>
      <c r="J16" s="62">
        <v>14</v>
      </c>
      <c r="K16" s="28"/>
      <c r="L16" s="1"/>
      <c r="M16" s="1"/>
      <c r="N16" s="1"/>
    </row>
    <row r="17" spans="1:14" ht="29.4" thickBot="1" x14ac:dyDescent="0.35">
      <c r="A17" s="39">
        <v>15</v>
      </c>
      <c r="B17" s="40" t="s">
        <v>42</v>
      </c>
      <c r="C17" s="55" t="s">
        <v>13</v>
      </c>
      <c r="D17" s="41" t="s">
        <v>62</v>
      </c>
      <c r="E17" s="42">
        <v>22000695</v>
      </c>
      <c r="F17" s="42" t="s">
        <v>20</v>
      </c>
      <c r="G17" s="42" t="s">
        <v>89</v>
      </c>
      <c r="H17" s="40">
        <v>8.5500000000000007</v>
      </c>
      <c r="I17" s="16">
        <v>11</v>
      </c>
      <c r="J17" s="63">
        <v>10</v>
      </c>
      <c r="K17" s="28"/>
      <c r="L17" s="1"/>
      <c r="M17" s="1"/>
      <c r="N17" s="1"/>
    </row>
    <row r="18" spans="1:14" ht="15.6" x14ac:dyDescent="0.3">
      <c r="A18" s="43">
        <v>16</v>
      </c>
      <c r="B18" s="44" t="s">
        <v>44</v>
      </c>
      <c r="C18" s="45" t="s">
        <v>4</v>
      </c>
      <c r="D18" s="46" t="s">
        <v>66</v>
      </c>
      <c r="E18" s="47">
        <v>20192037</v>
      </c>
      <c r="F18" s="47" t="s">
        <v>36</v>
      </c>
      <c r="G18" s="47" t="s">
        <v>89</v>
      </c>
      <c r="H18" s="44">
        <v>8.84</v>
      </c>
      <c r="I18" s="25">
        <f>34+2</f>
        <v>36</v>
      </c>
      <c r="J18" s="56">
        <f>28+1</f>
        <v>29</v>
      </c>
      <c r="K18" s="4"/>
      <c r="L18" s="1"/>
      <c r="M18" s="1"/>
      <c r="N18" s="1"/>
    </row>
    <row r="19" spans="1:14" ht="16.2" thickBot="1" x14ac:dyDescent="0.35">
      <c r="A19" s="39">
        <v>17</v>
      </c>
      <c r="B19" s="40" t="s">
        <v>44</v>
      </c>
      <c r="C19" s="55" t="s">
        <v>3</v>
      </c>
      <c r="D19" s="41" t="s">
        <v>67</v>
      </c>
      <c r="E19" s="42">
        <v>19191022</v>
      </c>
      <c r="F19" s="42" t="s">
        <v>37</v>
      </c>
      <c r="G19" s="42" t="s">
        <v>89</v>
      </c>
      <c r="H19" s="40">
        <v>8.59</v>
      </c>
      <c r="I19" s="24">
        <v>41</v>
      </c>
      <c r="J19" s="57">
        <v>35</v>
      </c>
      <c r="K19" s="4"/>
      <c r="L19" s="1"/>
      <c r="M19" s="1"/>
      <c r="N19" s="1"/>
    </row>
    <row r="20" spans="1:14" ht="43.2" hidden="1" x14ac:dyDescent="0.3">
      <c r="A20" s="19">
        <v>18</v>
      </c>
      <c r="B20" s="20" t="s">
        <v>43</v>
      </c>
      <c r="C20" s="21" t="s">
        <v>72</v>
      </c>
      <c r="D20" s="19" t="s">
        <v>73</v>
      </c>
      <c r="E20" s="7">
        <v>20122006</v>
      </c>
      <c r="F20" s="7" t="s">
        <v>30</v>
      </c>
      <c r="G20" s="7"/>
      <c r="H20" s="20">
        <v>8.4700000000000006</v>
      </c>
      <c r="I20" s="26">
        <f>9+1</f>
        <v>10</v>
      </c>
      <c r="J20" s="58">
        <f>9+1</f>
        <v>10</v>
      </c>
      <c r="K20" s="3" t="s">
        <v>74</v>
      </c>
      <c r="L20" s="1"/>
      <c r="M20" s="1"/>
      <c r="N20" s="1"/>
    </row>
    <row r="21" spans="1:14" ht="28.8" hidden="1" x14ac:dyDescent="0.3">
      <c r="A21" s="14">
        <v>19</v>
      </c>
      <c r="B21" s="1" t="s">
        <v>41</v>
      </c>
      <c r="C21" s="1" t="s">
        <v>14</v>
      </c>
      <c r="D21" s="14" t="s">
        <v>73</v>
      </c>
      <c r="E21" s="1">
        <v>23000640</v>
      </c>
      <c r="F21" s="1" t="s">
        <v>23</v>
      </c>
      <c r="G21" s="1"/>
      <c r="H21" s="5">
        <v>8</v>
      </c>
      <c r="I21" s="15">
        <v>6</v>
      </c>
      <c r="J21" s="8">
        <v>5</v>
      </c>
      <c r="K21" s="1" t="s">
        <v>75</v>
      </c>
      <c r="L21" s="1"/>
      <c r="M21" s="1"/>
      <c r="N21" s="1"/>
    </row>
    <row r="22" spans="1:14" ht="43.2" hidden="1" x14ac:dyDescent="0.3">
      <c r="A22" s="14">
        <v>20</v>
      </c>
      <c r="B22" s="5" t="s">
        <v>41</v>
      </c>
      <c r="C22" s="13" t="s">
        <v>7</v>
      </c>
      <c r="D22" s="14" t="s">
        <v>73</v>
      </c>
      <c r="E22" s="1">
        <v>19132009</v>
      </c>
      <c r="F22" s="1" t="s">
        <v>34</v>
      </c>
      <c r="G22" s="1"/>
      <c r="H22" s="5">
        <v>7.04</v>
      </c>
      <c r="I22" s="15">
        <f>9+1</f>
        <v>10</v>
      </c>
      <c r="J22" s="8">
        <f>9+1</f>
        <v>10</v>
      </c>
      <c r="K22" s="3" t="s">
        <v>74</v>
      </c>
      <c r="L22" s="1"/>
      <c r="M22" s="1"/>
      <c r="N22" s="1"/>
    </row>
    <row r="23" spans="1:14" ht="28.8" hidden="1" x14ac:dyDescent="0.3">
      <c r="A23" s="14">
        <v>21</v>
      </c>
      <c r="B23" s="5" t="s">
        <v>43</v>
      </c>
      <c r="C23" s="27" t="s">
        <v>49</v>
      </c>
      <c r="D23" s="14" t="s">
        <v>73</v>
      </c>
      <c r="E23" s="6">
        <v>22000800</v>
      </c>
      <c r="F23" s="1" t="s">
        <v>24</v>
      </c>
      <c r="G23" s="1"/>
      <c r="H23" s="1">
        <v>6.6</v>
      </c>
      <c r="I23" s="15">
        <v>1</v>
      </c>
      <c r="J23" s="8">
        <v>1</v>
      </c>
      <c r="K23" s="1" t="s">
        <v>75</v>
      </c>
      <c r="L23" s="1"/>
      <c r="M23" s="1"/>
      <c r="N23" s="1"/>
    </row>
    <row r="24" spans="1:14" ht="15.6" hidden="1" x14ac:dyDescent="0.3">
      <c r="A24" s="14">
        <v>22</v>
      </c>
      <c r="B24" s="5" t="s">
        <v>43</v>
      </c>
      <c r="C24" s="27" t="s">
        <v>47</v>
      </c>
      <c r="D24" s="14" t="s">
        <v>48</v>
      </c>
      <c r="E24" s="6"/>
      <c r="F24" s="1"/>
      <c r="G24" s="1"/>
      <c r="H24" s="1"/>
      <c r="I24" s="15">
        <v>4</v>
      </c>
      <c r="J24" s="8">
        <v>4</v>
      </c>
      <c r="K24" s="1" t="s">
        <v>76</v>
      </c>
      <c r="L24" s="1"/>
      <c r="M24" s="1"/>
      <c r="N24" s="1"/>
    </row>
    <row r="25" spans="1:14" ht="31.2" hidden="1" x14ac:dyDescent="0.3">
      <c r="A25" s="14">
        <v>23</v>
      </c>
      <c r="B25" s="5" t="s">
        <v>44</v>
      </c>
      <c r="C25" s="27" t="s">
        <v>77</v>
      </c>
      <c r="D25" s="14" t="s">
        <v>48</v>
      </c>
      <c r="E25" s="6"/>
      <c r="F25" s="1"/>
      <c r="G25" s="1"/>
      <c r="H25" s="1"/>
      <c r="I25" s="15">
        <v>2</v>
      </c>
      <c r="J25" s="8">
        <v>2</v>
      </c>
      <c r="K25" s="1" t="s">
        <v>76</v>
      </c>
      <c r="L25" s="1"/>
      <c r="M25" s="1"/>
      <c r="N25" s="1"/>
    </row>
    <row r="26" spans="1:14" ht="15.6" hidden="1" x14ac:dyDescent="0.3">
      <c r="A26" s="14">
        <v>24</v>
      </c>
      <c r="B26" s="5" t="s">
        <v>78</v>
      </c>
      <c r="C26" s="27" t="s">
        <v>46</v>
      </c>
      <c r="D26" s="14" t="s">
        <v>48</v>
      </c>
      <c r="E26" s="6"/>
      <c r="F26" s="1"/>
      <c r="G26" s="1"/>
      <c r="H26" s="1"/>
      <c r="I26" s="15">
        <v>4</v>
      </c>
      <c r="J26" s="8">
        <v>6</v>
      </c>
      <c r="K26" s="1" t="s">
        <v>48</v>
      </c>
      <c r="L26" s="1"/>
      <c r="M26" s="1"/>
      <c r="N26" s="1"/>
    </row>
    <row r="27" spans="1:14" ht="15.6" hidden="1" x14ac:dyDescent="0.3">
      <c r="A27" s="14">
        <v>25</v>
      </c>
      <c r="B27" s="5" t="s">
        <v>42</v>
      </c>
      <c r="C27" s="27" t="s">
        <v>90</v>
      </c>
      <c r="D27" s="14" t="s">
        <v>48</v>
      </c>
      <c r="E27" s="1"/>
      <c r="F27" s="1"/>
      <c r="G27" s="1"/>
      <c r="H27" s="1"/>
      <c r="I27" s="15">
        <v>1</v>
      </c>
      <c r="J27" s="8">
        <v>1</v>
      </c>
      <c r="K27" s="1"/>
      <c r="L27" s="1"/>
      <c r="M27" s="1"/>
      <c r="N27" s="1"/>
    </row>
    <row r="28" spans="1:14" hidden="1" x14ac:dyDescent="0.3">
      <c r="A28" s="64" t="s">
        <v>79</v>
      </c>
      <c r="B28" s="65"/>
      <c r="C28" s="65"/>
      <c r="D28" s="65"/>
      <c r="E28" s="65"/>
      <c r="F28" s="65"/>
      <c r="G28" s="65"/>
      <c r="H28" s="66"/>
      <c r="I28" s="2">
        <f>SUM(I3:I27)</f>
        <v>778</v>
      </c>
      <c r="J28" s="2">
        <f>SUM(J3:J27)</f>
        <v>707</v>
      </c>
      <c r="K28" s="1"/>
      <c r="L28" s="1"/>
      <c r="M28" s="1"/>
      <c r="N28" s="1"/>
    </row>
    <row r="29" spans="1:14" hidden="1" x14ac:dyDescent="0.3">
      <c r="G29">
        <f>COUNTIF(G3:G26,"F")</f>
        <v>11</v>
      </c>
    </row>
    <row r="30" spans="1:14" hidden="1" x14ac:dyDescent="0.3">
      <c r="G30">
        <f>COUNTIF(G3:G26,"M")</f>
        <v>6</v>
      </c>
    </row>
    <row r="31" spans="1:14" hidden="1" x14ac:dyDescent="0.3">
      <c r="B31">
        <v>17</v>
      </c>
      <c r="C31" t="s">
        <v>82</v>
      </c>
    </row>
    <row r="32" spans="1:14" hidden="1" x14ac:dyDescent="0.3">
      <c r="B32" t="s">
        <v>80</v>
      </c>
    </row>
    <row r="33" spans="2:2" hidden="1" x14ac:dyDescent="0.3">
      <c r="B33" t="s">
        <v>81</v>
      </c>
    </row>
    <row r="34" spans="2:2" hidden="1" x14ac:dyDescent="0.3">
      <c r="B34" t="s">
        <v>83</v>
      </c>
    </row>
    <row r="35" spans="2:2" hidden="1" x14ac:dyDescent="0.3">
      <c r="B35" t="s">
        <v>84</v>
      </c>
    </row>
    <row r="36" spans="2:2" hidden="1" x14ac:dyDescent="0.3">
      <c r="B36" t="s">
        <v>85</v>
      </c>
    </row>
    <row r="37" spans="2:2" hidden="1" x14ac:dyDescent="0.3"/>
    <row r="38" spans="2:2" hidden="1" x14ac:dyDescent="0.3"/>
  </sheetData>
  <mergeCells count="2">
    <mergeCell ref="A28:H28"/>
    <mergeCell ref="A1:K1"/>
  </mergeCells>
  <conditionalFormatting sqref="E2">
    <cfRule type="duplicateValues" dxfId="32" priority="30"/>
    <cfRule type="duplicateValues" dxfId="31" priority="31"/>
  </conditionalFormatting>
  <conditionalFormatting sqref="E3">
    <cfRule type="duplicateValues" dxfId="30" priority="28"/>
    <cfRule type="duplicateValues" dxfId="29" priority="29"/>
  </conditionalFormatting>
  <conditionalFormatting sqref="E4">
    <cfRule type="duplicateValues" dxfId="28" priority="24"/>
    <cfRule type="duplicateValues" dxfId="27" priority="25"/>
  </conditionalFormatting>
  <conditionalFormatting sqref="E8">
    <cfRule type="duplicateValues" dxfId="26" priority="20"/>
    <cfRule type="duplicateValues" dxfId="25" priority="19"/>
  </conditionalFormatting>
  <conditionalFormatting sqref="E9">
    <cfRule type="duplicateValues" dxfId="24" priority="17"/>
    <cfRule type="duplicateValues" dxfId="23" priority="18"/>
  </conditionalFormatting>
  <conditionalFormatting sqref="E11">
    <cfRule type="duplicateValues" dxfId="22" priority="15"/>
    <cfRule type="duplicateValues" dxfId="21" priority="16"/>
  </conditionalFormatting>
  <conditionalFormatting sqref="E12">
    <cfRule type="duplicateValues" dxfId="20" priority="13"/>
    <cfRule type="duplicateValues" dxfId="19" priority="14"/>
  </conditionalFormatting>
  <conditionalFormatting sqref="E13">
    <cfRule type="duplicateValues" dxfId="18" priority="9"/>
    <cfRule type="duplicateValues" dxfId="17" priority="10"/>
  </conditionalFormatting>
  <conditionalFormatting sqref="E14">
    <cfRule type="duplicateValues" dxfId="16" priority="7"/>
    <cfRule type="duplicateValues" dxfId="15" priority="8"/>
  </conditionalFormatting>
  <conditionalFormatting sqref="E15">
    <cfRule type="duplicateValues" dxfId="14" priority="11"/>
    <cfRule type="duplicateValues" dxfId="13" priority="12"/>
  </conditionalFormatting>
  <conditionalFormatting sqref="E16">
    <cfRule type="duplicateValues" dxfId="12" priority="5"/>
    <cfRule type="duplicateValues" dxfId="11" priority="6"/>
  </conditionalFormatting>
  <conditionalFormatting sqref="E17">
    <cfRule type="duplicateValues" dxfId="10" priority="343"/>
    <cfRule type="duplicateValues" dxfId="9" priority="344"/>
  </conditionalFormatting>
  <conditionalFormatting sqref="E18">
    <cfRule type="duplicateValues" dxfId="8" priority="22"/>
    <cfRule type="duplicateValues" dxfId="7" priority="23"/>
  </conditionalFormatting>
  <conditionalFormatting sqref="E19">
    <cfRule type="duplicateValues" dxfId="6" priority="21"/>
  </conditionalFormatting>
  <conditionalFormatting sqref="E20 E7">
    <cfRule type="duplicateValues" dxfId="5" priority="32"/>
    <cfRule type="duplicateValues" dxfId="4" priority="33"/>
  </conditionalFormatting>
  <conditionalFormatting sqref="E22">
    <cfRule type="duplicateValues" dxfId="3" priority="26"/>
    <cfRule type="duplicateValues" dxfId="2" priority="27"/>
  </conditionalFormatting>
  <conditionalFormatting sqref="F5:G5">
    <cfRule type="duplicateValues" dxfId="1" priority="2"/>
  </conditionalFormatting>
  <conditionalFormatting sqref="F23:G26">
    <cfRule type="duplicateValues" dxfId="0" priority="363"/>
  </conditionalFormatting>
  <pageMargins left="0.47" right="0.24" top="0.28000000000000003" bottom="0.22" header="0.16" footer="0.16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Gold 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Bhavesh.Shah</dc:creator>
  <cp:lastModifiedBy>Ketan Bhavsar</cp:lastModifiedBy>
  <cp:lastPrinted>2024-12-06T06:09:14Z</cp:lastPrinted>
  <dcterms:created xsi:type="dcterms:W3CDTF">2015-06-05T18:17:20Z</dcterms:created>
  <dcterms:modified xsi:type="dcterms:W3CDTF">2024-12-09T11:33:13Z</dcterms:modified>
</cp:coreProperties>
</file>